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11.2023\"/>
    </mc:Choice>
  </mc:AlternateContent>
  <xr:revisionPtr revIDLastSave="0" documentId="8_{8457E9BE-BA79-4F10-8FCD-E2DD032A9B06}" xr6:coauthVersionLast="47" xr6:coauthVersionMax="47" xr10:uidLastSave="{00000000-0000-0000-0000-000000000000}"/>
  <bookViews>
    <workbookView xWindow="-108" yWindow="-108" windowWidth="23256" windowHeight="12576" tabRatio="915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V264" i="12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U264" i="12"/>
  <c r="D47" i="23"/>
  <c r="F47" i="23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F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I22" i="3"/>
  <c r="G145" i="10"/>
  <c r="H14" i="3"/>
  <c r="G14" i="3"/>
  <c r="G18" i="3"/>
  <c r="F14" i="3"/>
  <c r="F18" i="3"/>
  <c r="F34" i="3"/>
  <c r="F36" i="3"/>
  <c r="E14" i="3"/>
  <c r="D14" i="3"/>
  <c r="D18" i="3"/>
  <c r="D34" i="3"/>
  <c r="D36" i="3"/>
  <c r="D27" i="23"/>
  <c r="F27" i="2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H18" i="3"/>
  <c r="H34" i="3"/>
  <c r="H36" i="3"/>
  <c r="D29" i="23"/>
  <c r="F29" i="2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F41" i="23"/>
  <c r="D27" i="1"/>
  <c r="D37" i="1"/>
  <c r="C27" i="1"/>
  <c r="G20" i="10"/>
  <c r="D25" i="1"/>
  <c r="C25" i="1"/>
  <c r="E19" i="23"/>
  <c r="F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40" i="1"/>
  <c r="G69" i="10"/>
  <c r="G24" i="1"/>
  <c r="E30" i="23"/>
  <c r="G26" i="2"/>
  <c r="G102" i="10"/>
  <c r="F20" i="23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I14" i="3"/>
  <c r="G137" i="10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G18" i="10"/>
  <c r="H24" i="1"/>
  <c r="H47" i="1"/>
  <c r="E12" i="23"/>
  <c r="E13" i="23"/>
  <c r="C34" i="3"/>
  <c r="D45" i="1"/>
  <c r="D47" i="1"/>
  <c r="E11" i="23"/>
  <c r="C37" i="1"/>
  <c r="E47" i="23"/>
  <c r="C36" i="3"/>
  <c r="D26" i="23"/>
  <c r="F26" i="23"/>
  <c r="I18" i="3"/>
  <c r="G141" i="10"/>
  <c r="G34" i="3"/>
  <c r="I34" i="3"/>
  <c r="G157" i="10"/>
  <c r="G36" i="10"/>
  <c r="E44" i="23"/>
  <c r="F44" i="23"/>
  <c r="G36" i="3"/>
  <c r="G54" i="10"/>
  <c r="G47" i="1"/>
  <c r="C45" i="1"/>
  <c r="G38" i="10"/>
  <c r="G30" i="10"/>
  <c r="G70" i="10"/>
  <c r="D12" i="23"/>
  <c r="D28" i="23"/>
  <c r="F28" i="23"/>
  <c r="I36" i="3"/>
  <c r="C47" i="1"/>
  <c r="F90" i="19"/>
  <c r="F30" i="19"/>
  <c r="F55" i="19"/>
  <c r="F67" i="19"/>
  <c r="F92" i="19"/>
  <c r="F14" i="18"/>
  <c r="F64" i="19"/>
  <c r="F21" i="19"/>
  <c r="F34" i="19"/>
  <c r="F58" i="19"/>
  <c r="F71" i="19"/>
  <c r="F76" i="19"/>
  <c r="F62" i="19"/>
  <c r="F72" i="19"/>
  <c r="F35" i="19"/>
  <c r="F33" i="19"/>
  <c r="F56" i="19"/>
  <c r="F36" i="19"/>
  <c r="F101" i="19"/>
  <c r="F43" i="19"/>
  <c r="F15" i="19"/>
  <c r="F98" i="19"/>
  <c r="F70" i="19"/>
  <c r="F97" i="19"/>
  <c r="F100" i="19"/>
  <c r="F18" i="19"/>
  <c r="F19" i="19"/>
  <c r="F89" i="19"/>
  <c r="F29" i="18"/>
  <c r="F105" i="19"/>
  <c r="F82" i="19"/>
  <c r="F78" i="19"/>
  <c r="F20" i="18"/>
  <c r="F37" i="19"/>
  <c r="F31" i="19"/>
  <c r="F87" i="19"/>
  <c r="F22" i="18"/>
  <c r="F74" i="19"/>
  <c r="F29" i="19"/>
  <c r="F26" i="18"/>
  <c r="F96" i="19"/>
  <c r="F51" i="19"/>
  <c r="F63" i="19"/>
  <c r="F21" i="18"/>
  <c r="F25" i="18"/>
  <c r="F53" i="19"/>
  <c r="F111" i="19"/>
  <c r="F109" i="19"/>
  <c r="F102" i="19"/>
  <c r="F12" i="18"/>
  <c r="F86" i="19"/>
  <c r="F42" i="19"/>
  <c r="F32" i="19"/>
  <c r="F84" i="19"/>
  <c r="F28" i="18"/>
  <c r="F107" i="19"/>
  <c r="F59" i="19"/>
  <c r="F16" i="18"/>
  <c r="F20" i="19"/>
  <c r="F23" i="19"/>
  <c r="F73" i="19"/>
  <c r="F28" i="19"/>
  <c r="F81" i="19"/>
  <c r="F79" i="19"/>
  <c r="F91" i="19"/>
  <c r="F15" i="18"/>
  <c r="F13" i="19"/>
  <c r="F95" i="19"/>
  <c r="F60" i="19"/>
  <c r="F49" i="19"/>
  <c r="F24" i="18"/>
  <c r="F46" i="19"/>
  <c r="F66" i="19"/>
  <c r="F106" i="19"/>
  <c r="F57" i="19"/>
  <c r="F83" i="19"/>
  <c r="F94" i="19"/>
  <c r="F52" i="19"/>
  <c r="F47" i="19"/>
  <c r="F50" i="19"/>
  <c r="F80" i="19"/>
  <c r="F27" i="18"/>
  <c r="F10" i="18"/>
  <c r="F108" i="19"/>
  <c r="F16" i="19"/>
  <c r="F77" i="19"/>
  <c r="G39" i="10"/>
  <c r="F41" i="19"/>
  <c r="F17" i="19"/>
  <c r="F19" i="18"/>
  <c r="D11" i="23"/>
  <c r="D13" i="23"/>
  <c r="F17" i="18"/>
  <c r="F110" i="19"/>
  <c r="F69" i="19"/>
  <c r="F88" i="19"/>
  <c r="F93" i="19"/>
  <c r="F22" i="19"/>
  <c r="F24" i="19"/>
  <c r="F54" i="19"/>
  <c r="F103" i="19"/>
  <c r="F26" i="19"/>
  <c r="F85" i="19"/>
  <c r="F40" i="19"/>
  <c r="F99" i="19"/>
  <c r="F61" i="19"/>
  <c r="F68" i="19"/>
  <c r="F23" i="18"/>
  <c r="F12" i="19"/>
  <c r="F104" i="19"/>
  <c r="F11" i="18"/>
  <c r="F45" i="19"/>
  <c r="F14" i="19"/>
  <c r="F39" i="19"/>
  <c r="F44" i="19"/>
  <c r="F75" i="19"/>
  <c r="F25" i="19"/>
  <c r="F65" i="19"/>
  <c r="F27" i="19"/>
  <c r="F13" i="18"/>
  <c r="F38" i="19"/>
  <c r="F48" i="19"/>
  <c r="F18" i="18"/>
  <c r="G159" i="10"/>
  <c r="D30" i="23"/>
  <c r="F30" i="23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<sst xmlns="http://schemas.openxmlformats.org/spreadsheetml/2006/main" count="3158" uniqueCount="1499">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</sst>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1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6" applyFont="1" applyFill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tabSelected="1" zoomScaleNormal="100" workbookViewId="0">
      <selection activeCell="C7" sqref="C7"/>
    </sheetView>
  </sheetViews>
  <sheetFormatPr defaultColWidth="9.109375" defaultRowHeight="13.2"/>
  <cols>
    <col min="1" max="1" width="9.109375" style="98" customWidth="1"/>
    <col min="2" max="2" width="30.6640625" style="98" customWidth="1"/>
    <col min="3" max="3" width="65.6640625" style="98" customWidth="1"/>
    <col min="4" max="16384" width="9.109375" style="98"/>
  </cols>
  <sheetData>
    <row r="2" spans="2:3" ht="15.6">
      <c r="B2" s="18" t="s">
        <v>230</v>
      </c>
      <c r="C2" s="19"/>
    </row>
    <row r="3" spans="2:3" ht="15.6">
      <c r="B3" s="20" t="s">
        <v>231</v>
      </c>
      <c r="C3" s="21"/>
    </row>
    <row r="4" spans="2:3" ht="15.6">
      <c r="B4" s="18"/>
      <c r="C4" s="19"/>
    </row>
    <row r="5" spans="2:3" ht="15.6">
      <c r="B5" s="22" t="s">
        <v>232</v>
      </c>
      <c r="C5" s="23"/>
    </row>
    <row r="6" spans="2:3" ht="15.6">
      <c r="B6" s="24" t="s">
        <v>233</v>
      </c>
      <c r="C6" s="263">
        <v>44927</v>
      </c>
    </row>
    <row r="7" spans="2:3" ht="15.6">
      <c r="B7" s="24" t="s">
        <v>234</v>
      </c>
      <c r="C7" s="263">
        <v>45260</v>
      </c>
    </row>
    <row r="8" spans="2:3" ht="15.6">
      <c r="B8" s="24" t="s">
        <v>235</v>
      </c>
      <c r="C8" s="263">
        <v>45264</v>
      </c>
    </row>
    <row r="9" spans="2:3" ht="15.6">
      <c r="B9" s="25"/>
      <c r="C9" s="26"/>
    </row>
    <row r="10" spans="2:3" ht="15.6">
      <c r="B10" s="20" t="s">
        <v>236</v>
      </c>
      <c r="C10" s="21"/>
    </row>
    <row r="11" spans="2:3" ht="15.6">
      <c r="B11" s="24" t="s">
        <v>237</v>
      </c>
      <c r="C11" s="264" t="s">
        <v>1497</v>
      </c>
    </row>
    <row r="12" spans="2:3" ht="15.6">
      <c r="B12" s="24" t="s">
        <v>238</v>
      </c>
      <c r="C12" s="264" t="s">
        <v>1498</v>
      </c>
    </row>
    <row r="13" spans="2:3" ht="15.6">
      <c r="B13" s="24" t="s">
        <v>239</v>
      </c>
      <c r="C13" s="264" t="s">
        <v>1496</v>
      </c>
    </row>
    <row r="14" spans="2:3" ht="15.6">
      <c r="B14" s="24" t="s">
        <v>240</v>
      </c>
      <c r="C14" s="264" t="s">
        <v>1486</v>
      </c>
    </row>
    <row r="15" spans="2:3" ht="15.6">
      <c r="B15" s="24" t="s">
        <v>241</v>
      </c>
      <c r="C15" s="264" t="s">
        <v>1486</v>
      </c>
    </row>
    <row r="16" spans="2:3" ht="15.6">
      <c r="B16" s="27" t="s">
        <v>242</v>
      </c>
      <c r="C16" s="265" t="s">
        <v>1487</v>
      </c>
    </row>
    <row r="17" spans="2:3" ht="15.6">
      <c r="B17" s="27" t="s">
        <v>243</v>
      </c>
      <c r="C17" s="486" t="s">
        <v>1488</v>
      </c>
    </row>
    <row r="18" spans="2:3" ht="15.6">
      <c r="B18" s="28"/>
      <c r="C18" s="29"/>
    </row>
    <row r="19" spans="2:3" ht="15.6">
      <c r="B19" s="20" t="s">
        <v>244</v>
      </c>
      <c r="C19" s="21"/>
    </row>
    <row r="20" spans="2:3" ht="15.6">
      <c r="B20" s="24" t="s">
        <v>245</v>
      </c>
      <c r="C20" s="264" t="s">
        <v>1489</v>
      </c>
    </row>
    <row r="21" spans="2:3" ht="15.6">
      <c r="B21" s="24" t="s">
        <v>238</v>
      </c>
      <c r="C21" s="264" t="s">
        <v>1490</v>
      </c>
    </row>
    <row r="22" spans="2:3" ht="15.6">
      <c r="B22" s="24" t="s">
        <v>239</v>
      </c>
      <c r="C22" s="264" t="s">
        <v>1491</v>
      </c>
    </row>
    <row r="23" spans="2:3" ht="15.6">
      <c r="B23" s="24" t="s">
        <v>246</v>
      </c>
      <c r="C23" s="264" t="s">
        <v>1492</v>
      </c>
    </row>
    <row r="24" spans="2:3" ht="15.6">
      <c r="B24" s="30"/>
      <c r="C24" s="31"/>
    </row>
    <row r="25" spans="2:3" ht="15.6">
      <c r="B25" s="20" t="s">
        <v>247</v>
      </c>
      <c r="C25" s="21"/>
    </row>
    <row r="26" spans="2:3" ht="15.6">
      <c r="B26" s="27" t="s">
        <v>248</v>
      </c>
      <c r="C26" s="265" t="s">
        <v>1493</v>
      </c>
    </row>
    <row r="27" spans="2:3" ht="15.6">
      <c r="B27" s="27" t="s">
        <v>249</v>
      </c>
      <c r="C27" s="265" t="s">
        <v>1494</v>
      </c>
    </row>
    <row r="28" spans="2:3" ht="15.6">
      <c r="B28" s="27" t="s">
        <v>242</v>
      </c>
      <c r="C28" s="265" t="s">
        <v>1495</v>
      </c>
    </row>
    <row r="29" spans="2:3" ht="15.6">
      <c r="B29" s="27" t="s">
        <v>243</v>
      </c>
      <c r="C29" s="486" t="s">
        <v>1488</v>
      </c>
    </row>
    <row r="30" spans="2:3" ht="15.6">
      <c r="B30" s="32"/>
      <c r="C30" s="32"/>
    </row>
    <row r="31" spans="2:3" ht="15.6">
      <c r="B31" s="32"/>
      <c r="C31" s="32"/>
    </row>
    <row r="32" spans="2:3" ht="15.6">
      <c r="B32" s="216"/>
      <c r="C32" s="216"/>
    </row>
    <row r="35" spans="2:3" ht="15.6">
      <c r="B35" s="552" t="s">
        <v>1365</v>
      </c>
      <c r="C35" s="551" t="s">
        <v>1350</v>
      </c>
    </row>
    <row r="36" spans="2:3" ht="15.6">
      <c r="B36" s="552" t="s">
        <v>1377</v>
      </c>
      <c r="C36" s="551" t="s">
        <v>955</v>
      </c>
    </row>
    <row r="37" spans="2:3" ht="15.6">
      <c r="B37" s="552" t="s">
        <v>1426</v>
      </c>
      <c r="C37" s="551" t="s">
        <v>1375</v>
      </c>
    </row>
    <row r="38" spans="2:3" ht="15.6">
      <c r="B38" s="552" t="s">
        <v>1378</v>
      </c>
      <c r="C38" s="551" t="s">
        <v>1376</v>
      </c>
    </row>
    <row r="39" spans="2:3" ht="31.2">
      <c r="B39" s="552" t="s">
        <v>1379</v>
      </c>
      <c r="C39" s="551" t="s">
        <v>1417</v>
      </c>
    </row>
    <row r="40" spans="2:3" ht="15.6">
      <c r="B40" s="552" t="s">
        <v>1380</v>
      </c>
      <c r="C40" s="553" t="s">
        <v>252</v>
      </c>
    </row>
    <row r="41" spans="2:3" ht="15.6">
      <c r="B41" s="552" t="s">
        <v>1381</v>
      </c>
      <c r="C41" s="554" t="s">
        <v>253</v>
      </c>
    </row>
    <row r="42" spans="2:3" ht="15.6">
      <c r="B42" s="552" t="s">
        <v>1382</v>
      </c>
      <c r="C42" s="554" t="s">
        <v>256</v>
      </c>
    </row>
    <row r="43" spans="2:3" ht="15.6">
      <c r="B43" s="552" t="s">
        <v>1383</v>
      </c>
      <c r="C43" s="554" t="s">
        <v>1471</v>
      </c>
    </row>
    <row r="44" spans="2:3" ht="62.4">
      <c r="B44" s="552" t="s">
        <v>1384</v>
      </c>
      <c r="C44" s="555" t="s">
        <v>948</v>
      </c>
    </row>
    <row r="45" spans="2:3" ht="31.2">
      <c r="B45" s="552" t="s">
        <v>1385</v>
      </c>
      <c r="C45" s="555" t="s">
        <v>1345</v>
      </c>
    </row>
    <row r="46" spans="2:3" ht="31.2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opLeftCell="A20" zoomScale="70" zoomScaleNormal="70" workbookViewId="0">
      <selection activeCell="H11" sqref="H11"/>
    </sheetView>
  </sheetViews>
  <sheetFormatPr defaultColWidth="9.109375" defaultRowHeight="15.6"/>
  <cols>
    <col min="1" max="1" width="60.6640625" style="109" customWidth="1"/>
    <col min="2" max="2" width="13.88671875" style="109" customWidth="1"/>
    <col min="3" max="4" width="14.6640625" style="109" customWidth="1"/>
    <col min="5" max="5" width="61.88671875" style="109" customWidth="1"/>
    <col min="6" max="6" width="13.6640625" style="109" customWidth="1"/>
    <col min="7" max="7" width="15.33203125" style="109" customWidth="1"/>
    <col min="8" max="8" width="14.6640625" style="109" customWidth="1"/>
    <col min="9" max="16384" width="9.10937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30.11.2023 г.</v>
      </c>
      <c r="B4" s="89"/>
      <c r="C4" s="89"/>
      <c r="D4" s="89"/>
      <c r="E4" s="89"/>
      <c r="F4" s="222" t="s">
        <v>914</v>
      </c>
      <c r="G4" s="231">
        <f>ReportedCompletionDate</f>
        <v>45264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2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22631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49435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/>
      <c r="D23" s="228">
        <v>70780</v>
      </c>
      <c r="E23" s="124" t="s">
        <v>29</v>
      </c>
      <c r="F23" s="220" t="s">
        <v>205</v>
      </c>
      <c r="G23" s="249">
        <f>G19+G21+G20+G22</f>
        <v>242208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846260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49435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727394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599476</v>
      </c>
      <c r="D28" s="228">
        <v>358553</v>
      </c>
      <c r="E28" s="122" t="s">
        <v>125</v>
      </c>
      <c r="F28" s="259" t="s">
        <v>208</v>
      </c>
      <c r="G28" s="241">
        <f>SUM(G29:G31)</f>
        <v>2033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650</v>
      </c>
      <c r="H29" s="255">
        <v>605</v>
      </c>
    </row>
    <row r="30" spans="1:32">
      <c r="A30" s="292" t="s">
        <v>100</v>
      </c>
      <c r="B30" s="227" t="s">
        <v>180</v>
      </c>
      <c r="C30" s="255">
        <v>48696</v>
      </c>
      <c r="D30" s="255">
        <v>53768</v>
      </c>
      <c r="E30" s="262" t="s">
        <v>94</v>
      </c>
      <c r="F30" s="259" t="s">
        <v>210</v>
      </c>
      <c r="G30" s="255">
        <v>1383</v>
      </c>
      <c r="H30" s="255">
        <v>1400</v>
      </c>
    </row>
    <row r="31" spans="1:32">
      <c r="A31" s="292" t="s">
        <v>10</v>
      </c>
      <c r="B31" s="227" t="s">
        <v>181</v>
      </c>
      <c r="C31" s="255">
        <v>79222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71584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798978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>
        <v>159</v>
      </c>
      <c r="D39" s="255">
        <v>502</v>
      </c>
      <c r="E39" s="123" t="s">
        <v>113</v>
      </c>
      <c r="F39" s="259" t="s">
        <v>219</v>
      </c>
      <c r="G39" s="255">
        <v>279</v>
      </c>
      <c r="H39" s="255"/>
    </row>
    <row r="40" spans="1:9">
      <c r="A40" s="122" t="s">
        <v>93</v>
      </c>
      <c r="B40" s="259" t="s">
        <v>189</v>
      </c>
      <c r="C40" s="255"/>
      <c r="D40" s="255"/>
      <c r="E40" s="126" t="s">
        <v>34</v>
      </c>
      <c r="F40" s="260" t="s">
        <v>220</v>
      </c>
      <c r="G40" s="256">
        <f>SUM(G32:G39)+G28+G27</f>
        <v>2312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/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159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848572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848572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848572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 ht="16.2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109" customWidth="1"/>
    <col min="2" max="2" width="16.44140625" style="109" customWidth="1"/>
    <col min="3" max="4" width="13.6640625" style="109" customWidth="1"/>
    <col min="5" max="5" width="42.44140625" style="109" customWidth="1"/>
    <col min="6" max="6" width="15.5546875" style="109" customWidth="1"/>
    <col min="7" max="8" width="13.6640625" style="109" customWidth="1"/>
    <col min="9" max="16384" width="9.10937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01.01.2023 - 30.11.2023</v>
      </c>
      <c r="B4" s="88"/>
      <c r="C4" s="87"/>
      <c r="D4" s="88"/>
      <c r="E4" s="88"/>
      <c r="F4" s="74" t="s">
        <v>914</v>
      </c>
      <c r="G4" s="487">
        <f>ReportedCompletionDate</f>
        <v>45264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2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2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2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98" customWidth="1"/>
    <col min="2" max="2" width="13.6640625" style="98" customWidth="1"/>
    <col min="3" max="8" width="15.33203125" style="98" customWidth="1"/>
    <col min="9" max="16384" width="9.10937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01.01.2023 - 30.11.2023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45264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6.4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8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189" bestFit="1" customWidth="1"/>
    <col min="2" max="2" width="12.5546875" style="33" customWidth="1"/>
    <col min="3" max="3" width="22.6640625" style="189" customWidth="1"/>
    <col min="4" max="8" width="12.6640625" style="189" customWidth="1"/>
    <col min="9" max="9" width="13.88671875" style="189" customWidth="1"/>
    <col min="10" max="16384" width="9.10937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01.01.2023 - 30.11.2023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45264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" customHeight="1">
      <c r="A9" s="666" t="s">
        <v>41</v>
      </c>
      <c r="B9" s="666" t="s">
        <v>223</v>
      </c>
      <c r="C9" s="666" t="s">
        <v>45</v>
      </c>
      <c r="D9" s="669" t="s">
        <v>42</v>
      </c>
      <c r="E9" s="672"/>
      <c r="F9" s="672"/>
      <c r="G9" s="669" t="s">
        <v>43</v>
      </c>
      <c r="H9" s="670"/>
      <c r="I9" s="666" t="s">
        <v>44</v>
      </c>
      <c r="J9" s="102"/>
    </row>
    <row r="10" spans="1:10" ht="30.75" customHeight="1">
      <c r="A10" s="667"/>
      <c r="B10" s="667" t="s">
        <v>163</v>
      </c>
      <c r="C10" s="671"/>
      <c r="D10" s="666" t="s">
        <v>924</v>
      </c>
      <c r="E10" s="666" t="s">
        <v>46</v>
      </c>
      <c r="F10" s="666" t="s">
        <v>116</v>
      </c>
      <c r="G10" s="666" t="s">
        <v>47</v>
      </c>
      <c r="H10" s="666" t="s">
        <v>48</v>
      </c>
      <c r="I10" s="667"/>
      <c r="J10" s="102"/>
    </row>
    <row r="11" spans="1:10" ht="30.75" customHeight="1">
      <c r="A11" s="668"/>
      <c r="B11" s="668"/>
      <c r="C11" s="668"/>
      <c r="D11" s="675"/>
      <c r="E11" s="668"/>
      <c r="F11" s="675"/>
      <c r="G11" s="675"/>
      <c r="H11" s="675"/>
      <c r="I11" s="675"/>
      <c r="J11" s="102"/>
    </row>
    <row r="12" spans="1:10" s="200" customFormat="1" ht="13.8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3.8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3.8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3.8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3.8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3.8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3.8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3.8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3.8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3.8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3.8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22631</v>
      </c>
      <c r="H22" s="606">
        <f>'1-SB'!G22</f>
        <v>0</v>
      </c>
      <c r="I22" s="605">
        <f t="shared" si="0"/>
        <v>22631</v>
      </c>
      <c r="J22" s="102"/>
    </row>
    <row r="23" spans="1:10" ht="13.8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3.8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3.8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3.8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27.6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3.8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3.8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27.6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3.8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3.8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3.8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3.8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317158</v>
      </c>
      <c r="H34" s="606">
        <f t="shared" si="7"/>
        <v>-74950</v>
      </c>
      <c r="I34" s="605">
        <f t="shared" si="0"/>
        <v>846260</v>
      </c>
      <c r="J34" s="102"/>
    </row>
    <row r="35" spans="1:10" ht="13.8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7.6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317158</v>
      </c>
      <c r="H36" s="609">
        <f t="shared" si="8"/>
        <v>-74950</v>
      </c>
      <c r="I36" s="605">
        <f t="shared" si="0"/>
        <v>846260</v>
      </c>
      <c r="J36" s="102"/>
    </row>
    <row r="37" spans="1:10" ht="13.8">
      <c r="B37" s="204"/>
      <c r="J37" s="102"/>
    </row>
    <row r="38" spans="1:10" ht="13.8">
      <c r="B38" s="204"/>
      <c r="J38" s="108"/>
    </row>
    <row r="39" spans="1:10" ht="39" customHeight="1">
      <c r="A39" s="673" t="s">
        <v>1435</v>
      </c>
      <c r="B39" s="674"/>
      <c r="C39" s="674"/>
      <c r="D39" s="674"/>
      <c r="E39" s="674"/>
      <c r="F39" s="674"/>
      <c r="G39" s="674"/>
      <c r="H39" s="674"/>
      <c r="I39" s="674"/>
      <c r="J39" s="108"/>
    </row>
    <row r="40" spans="1:10" ht="13.8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3.8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50000000000003" customHeight="1">
      <c r="J42" s="102"/>
    </row>
    <row r="43" spans="1:10" ht="13.8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3.8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3.8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3.8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3.8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3.8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3.8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3.8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3.8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3.8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3.8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3.8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3.8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3.8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3.8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3.8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3.8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3.8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3.8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3.8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3.8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3.8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3.8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3.8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3.8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3.8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3.8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3.8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3.8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3.8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3.8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3.8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3.8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3.8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3.8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3.8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3.8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3.8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3.8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3.8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3.8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3.8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3.8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3.8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3.8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3.8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3.8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3.8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3.8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3.8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3.8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3.8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3.8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3.8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3.8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3.8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3.8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3.8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3.8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3.8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3.8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3.8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3.8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3.8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3.8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3.8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3.8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3.8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3.8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3.8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3.8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3.8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3.8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3.8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3.8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3.8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3.8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3.8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3.8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3.8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3.8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3.8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3.8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3.8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3.8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3.8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3.8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3.8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3.8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3.8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3.8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3.8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3.8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3.8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3.8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3.8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3.8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3.8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3.8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3.8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3.8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3.8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3.8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3.8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3.8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3.8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3.8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3.8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3.8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3.8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3.8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3.8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3.8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3.8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3.8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3.8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3.8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3.8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3.8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3.8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3.8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3.8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3.8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3.8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3.8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3.8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3.8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3.8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3.8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3.8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3.8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3.8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3.8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3.8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3.8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3.8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3.8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3.8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3.8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3.8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3.8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3.8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3.8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3.8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3.8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3.8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109" customWidth="1"/>
    <col min="2" max="2" width="100.6640625" style="562" customWidth="1"/>
    <col min="3" max="3" width="17.6640625" style="109" customWidth="1"/>
    <col min="4" max="4" width="24" style="562" customWidth="1"/>
    <col min="5" max="8" width="12.6640625" style="562" customWidth="1"/>
    <col min="9" max="16384" width="9.10937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01.01.2023 - 30.11.2023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45264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50000000000003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 ht="16.2">
      <c r="B31" s="640" t="s">
        <v>1480</v>
      </c>
    </row>
    <row r="32" spans="1:4">
      <c r="B32" s="562" t="s">
        <v>1481</v>
      </c>
    </row>
    <row r="33" spans="2:2" ht="31.2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163" customWidth="1"/>
    <col min="2" max="2" width="18.44140625" style="163" customWidth="1"/>
    <col min="3" max="3" width="12.109375" style="163" customWidth="1"/>
    <col min="4" max="6" width="10.6640625" style="163" customWidth="1"/>
    <col min="7" max="7" width="9.6640625" style="163" customWidth="1"/>
    <col min="8" max="8" width="9.33203125" style="163" customWidth="1"/>
    <col min="9" max="9" width="11.88671875" style="163" customWidth="1"/>
    <col min="10" max="10" width="9.5546875" style="163" customWidth="1"/>
    <col min="11" max="11" width="9.6640625" style="163" customWidth="1"/>
    <col min="12" max="12" width="10.5546875" style="163" customWidth="1"/>
    <col min="13" max="13" width="9.6640625" style="163" customWidth="1"/>
    <col min="14" max="15" width="9.33203125" style="163" customWidth="1"/>
    <col min="16" max="16" width="14.6640625" style="163" customWidth="1"/>
    <col min="17" max="17" width="12.6640625" style="163" customWidth="1"/>
    <col min="18" max="16384" width="9.10937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01.01.2023 - 30.11.2023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45264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62.4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ht="16.2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109" customWidth="1"/>
    <col min="2" max="2" width="14.5546875" style="109" customWidth="1"/>
    <col min="3" max="3" width="16.88671875" style="109" customWidth="1"/>
    <col min="4" max="6" width="14.6640625" style="109" customWidth="1"/>
    <col min="7" max="16384" width="9.10937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30.11.2023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45264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96" t="s">
        <v>67</v>
      </c>
      <c r="B9" s="692" t="s">
        <v>223</v>
      </c>
      <c r="C9" s="690" t="s">
        <v>68</v>
      </c>
      <c r="D9" s="687" t="s">
        <v>69</v>
      </c>
      <c r="E9" s="688"/>
      <c r="F9" s="689"/>
    </row>
    <row r="10" spans="1:15" ht="31.2">
      <c r="A10" s="696"/>
      <c r="B10" s="692" t="s">
        <v>223</v>
      </c>
      <c r="C10" s="691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96" t="s">
        <v>67</v>
      </c>
      <c r="B28" s="692" t="s">
        <v>223</v>
      </c>
      <c r="C28" s="694" t="s">
        <v>72</v>
      </c>
      <c r="D28" s="697" t="s">
        <v>73</v>
      </c>
      <c r="E28" s="698"/>
      <c r="F28" s="699"/>
    </row>
    <row r="29" spans="1:6" ht="31.2">
      <c r="A29" s="696"/>
      <c r="B29" s="692" t="s">
        <v>223</v>
      </c>
      <c r="C29" s="695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2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2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2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2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 ht="16.2">
      <c r="A49" s="693" t="s">
        <v>912</v>
      </c>
      <c r="B49" s="693"/>
      <c r="C49" s="693"/>
      <c r="D49" s="693"/>
      <c r="E49" s="693"/>
      <c r="F49" s="693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86"/>
      <c r="D67" s="686"/>
      <c r="E67" s="686"/>
      <c r="F67" s="686"/>
      <c r="G67" s="144"/>
    </row>
    <row r="68" spans="1:7" ht="26.25" customHeight="1">
      <c r="A68" s="684"/>
      <c r="B68" s="684"/>
      <c r="C68" s="685"/>
      <c r="D68" s="685"/>
      <c r="E68" s="685"/>
      <c r="F68" s="685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D1" zoomScale="70" zoomScaleNormal="70" workbookViewId="0">
      <pane ySplit="10" topLeftCell="A11" activePane="bottomLeft" state="frozen"/>
      <selection activeCell="D1" sqref="D1"/>
      <selection pane="bottomLeft" activeCell="E12" sqref="E12:X39"/>
    </sheetView>
  </sheetViews>
  <sheetFormatPr defaultColWidth="9.109375" defaultRowHeight="15.6"/>
  <cols>
    <col min="1" max="3" width="19.6640625" style="59" hidden="1" customWidth="1"/>
    <col min="4" max="4" width="5.6640625" style="42" customWidth="1"/>
    <col min="5" max="5" width="46.6640625" style="42" customWidth="1"/>
    <col min="6" max="6" width="20.6640625" style="42" customWidth="1"/>
    <col min="7" max="7" width="9.109375" style="42"/>
    <col min="8" max="8" width="5.88671875" style="42" customWidth="1"/>
    <col min="9" max="9" width="12.6640625" style="42" customWidth="1"/>
    <col min="10" max="10" width="19.5546875" style="42" customWidth="1"/>
    <col min="11" max="11" width="10.6640625" style="42" customWidth="1"/>
    <col min="12" max="12" width="7.6640625" style="42" customWidth="1"/>
    <col min="13" max="13" width="10.109375" style="42" customWidth="1"/>
    <col min="14" max="14" width="12.44140625" style="42" bestFit="1" customWidth="1"/>
    <col min="15" max="15" width="8.109375" style="42" bestFit="1" customWidth="1"/>
    <col min="16" max="16" width="12.44140625" style="42" bestFit="1" customWidth="1"/>
    <col min="17" max="17" width="12" style="42" bestFit="1" customWidth="1"/>
    <col min="18" max="18" width="10" style="42" customWidth="1"/>
    <col min="19" max="19" width="12.6640625" style="42" customWidth="1"/>
    <col min="20" max="20" width="15.109375" style="42" customWidth="1"/>
    <col min="21" max="21" width="13.6640625" style="42" customWidth="1"/>
    <col min="22" max="22" width="18.88671875" style="42" customWidth="1"/>
    <col min="23" max="23" width="14.88671875" style="42" customWidth="1"/>
    <col min="24" max="24" width="14.6640625" style="42" customWidth="1"/>
    <col min="25" max="16384" width="9.10937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30.11.2023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45264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10" t="s">
        <v>257</v>
      </c>
      <c r="E8" s="706" t="s">
        <v>258</v>
      </c>
      <c r="F8" s="707"/>
      <c r="G8" s="707"/>
      <c r="H8" s="707"/>
      <c r="I8" s="707"/>
      <c r="J8" s="707"/>
      <c r="K8" s="707"/>
      <c r="L8" s="707"/>
      <c r="M8" s="708"/>
      <c r="N8" s="700" t="s">
        <v>879</v>
      </c>
      <c r="O8" s="700" t="s">
        <v>777</v>
      </c>
      <c r="P8" s="701" t="s">
        <v>772</v>
      </c>
      <c r="Q8" s="702"/>
      <c r="R8" s="702"/>
      <c r="S8" s="702"/>
      <c r="T8" s="702"/>
      <c r="U8" s="703"/>
      <c r="V8" s="704" t="s">
        <v>774</v>
      </c>
      <c r="W8" s="700" t="s">
        <v>773</v>
      </c>
      <c r="X8" s="700" t="s">
        <v>761</v>
      </c>
      <c r="Y8" s="71"/>
      <c r="Z8" s="71"/>
      <c r="AA8" s="71"/>
    </row>
    <row r="9" spans="1:27" ht="104.25" customHeight="1">
      <c r="D9" s="711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0"/>
      <c r="O9" s="700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5"/>
      <c r="W9" s="700"/>
      <c r="X9" s="700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93" t="s">
        <v>1464</v>
      </c>
      <c r="E266" s="693"/>
      <c r="F266" s="693"/>
      <c r="G266" s="693"/>
      <c r="H266" s="693"/>
      <c r="I266" s="693"/>
      <c r="J266" s="693"/>
      <c r="K266" s="693"/>
      <c r="L266" s="693"/>
      <c r="M266" s="693"/>
      <c r="N266" s="693"/>
    </row>
    <row r="267" spans="1:24" ht="33" customHeight="1">
      <c r="E267" s="709" t="s">
        <v>1478</v>
      </c>
      <c r="F267" s="709"/>
      <c r="G267" s="709"/>
      <c r="H267" s="709"/>
      <c r="I267" s="709"/>
      <c r="J267" s="709"/>
      <c r="K267" s="709"/>
      <c r="L267" s="709"/>
      <c r="M267" s="709"/>
      <c r="N267" s="709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9" t="s">
        <v>1469</v>
      </c>
      <c r="F268" s="709"/>
      <c r="G268" s="709"/>
      <c r="H268" s="709"/>
      <c r="I268" s="709"/>
      <c r="J268" s="709"/>
      <c r="K268" s="709"/>
      <c r="L268" s="709"/>
      <c r="M268" s="709"/>
      <c r="N268" s="709"/>
    </row>
    <row r="269" spans="1:24">
      <c r="E269" s="709" t="s">
        <v>1470</v>
      </c>
      <c r="F269" s="709"/>
      <c r="G269" s="709"/>
      <c r="H269" s="709"/>
      <c r="I269" s="709"/>
      <c r="J269" s="709"/>
      <c r="K269" s="709"/>
      <c r="L269" s="709"/>
      <c r="M269" s="709"/>
      <c r="N269" s="709"/>
      <c r="O269" s="709"/>
      <c r="P269" s="709"/>
      <c r="Q269" s="709"/>
      <c r="R269" s="709"/>
      <c r="S269" s="709"/>
      <c r="T269" s="709"/>
      <c r="U269" s="709"/>
    </row>
    <row r="270" spans="1:24">
      <c r="E270" s="42" t="s">
        <v>1477</v>
      </c>
    </row>
  </sheetData>
  <sheetProtection password="CF35" sheet="1" insertRows="0" selectLockedCells="1"/>
  <mergeCells count="12"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  <mergeCell ref="E268:N26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42" customWidth="1"/>
    <col min="2" max="2" width="43.109375" style="42" customWidth="1"/>
    <col min="3" max="3" width="13.33203125" style="42" customWidth="1"/>
    <col min="4" max="4" width="12" style="42" customWidth="1"/>
    <col min="5" max="5" width="16" style="42" customWidth="1"/>
    <col min="6" max="6" width="12.664062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30.11.2023 г.</v>
      </c>
      <c r="C4" s="677"/>
      <c r="D4" s="74" t="s">
        <v>914</v>
      </c>
      <c r="E4" s="221">
        <f>ReportedCompletionDate</f>
        <v>45264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2.4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6.8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42" customWidth="1"/>
    <col min="2" max="2" width="34" style="42" customWidth="1"/>
    <col min="3" max="3" width="38.554687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G1" s="60" t="s">
        <v>1462</v>
      </c>
      <c r="J1" s="60"/>
    </row>
    <row r="2" spans="1:12" s="59" customFormat="1" ht="44.4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30.11.2023 г.</v>
      </c>
      <c r="B4" s="714"/>
      <c r="C4" s="714"/>
      <c r="D4" s="714"/>
      <c r="E4" s="74" t="s">
        <v>914</v>
      </c>
      <c r="F4" s="221">
        <f>ReportedCompletionDate</f>
        <v>45264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09.2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 ht="16.2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 ht="16.2">
      <c r="A120" s="542" t="s">
        <v>1336</v>
      </c>
    </row>
    <row r="121" spans="1:7" s="541" customFormat="1" ht="109.2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42" customWidth="1"/>
    <col min="2" max="2" width="43" style="42" customWidth="1"/>
    <col min="3" max="3" width="17.4414062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E1" s="60" t="s">
        <v>1460</v>
      </c>
      <c r="H1" s="60"/>
    </row>
    <row r="2" spans="1:12" s="59" customFormat="1" ht="44.4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30.11.2023 г.</v>
      </c>
      <c r="B4" s="715"/>
      <c r="C4" s="715"/>
      <c r="D4" s="74" t="s">
        <v>914</v>
      </c>
      <c r="E4" s="221">
        <f>ReportedCompletionDate</f>
        <v>45264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2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2" customHeight="1">
      <c r="A9" s="717"/>
      <c r="B9" s="719"/>
      <c r="C9" s="278" t="s">
        <v>952</v>
      </c>
      <c r="D9" s="721"/>
      <c r="E9" s="722"/>
    </row>
    <row r="10" spans="1:12" s="541" customFormat="1" ht="16.2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109" customWidth="1"/>
    <col min="2" max="2" width="34.44140625" style="109" customWidth="1"/>
    <col min="3" max="3" width="31.5546875" style="109" customWidth="1"/>
    <col min="4" max="4" width="29.44140625" style="109" customWidth="1"/>
    <col min="5" max="8" width="15.6640625" style="109" customWidth="1"/>
    <col min="9" max="16384" width="9.10937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01.01.2023 - 30.11.2023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45264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2" thickBot="1">
      <c r="A8" s="148"/>
      <c r="B8" s="148"/>
      <c r="C8" s="148"/>
      <c r="D8" s="148"/>
      <c r="E8" s="148"/>
      <c r="F8" s="148"/>
    </row>
    <row r="9" spans="1:15" s="541" customFormat="1" ht="78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8" bestFit="1" customWidth="1"/>
    <col min="2" max="2" width="32.88671875" style="48" customWidth="1"/>
    <col min="3" max="3" width="10.5546875" style="48" customWidth="1"/>
    <col min="4" max="4" width="16.44140625" style="48" bestFit="1" customWidth="1"/>
    <col min="5" max="5" width="68.44140625" style="48" customWidth="1"/>
    <col min="6" max="6" width="9.109375" style="48"/>
    <col min="7" max="7" width="23.88671875" style="48" bestFit="1" customWidth="1"/>
    <col min="8" max="8" width="51.88671875" style="48" bestFit="1" customWidth="1"/>
    <col min="9" max="9" width="9.109375" style="48"/>
    <col min="10" max="10" width="11" style="48" bestFit="1" customWidth="1"/>
    <col min="11" max="16384" width="9.10937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329" customWidth="1"/>
    <col min="2" max="2" width="11.33203125" style="329" bestFit="1" customWidth="1"/>
    <col min="3" max="3" width="40.109375" style="329" customWidth="1"/>
    <col min="4" max="6" width="20.6640625" style="329" customWidth="1"/>
    <col min="7" max="16384" width="9.10937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01.01.2023 - 30.11.2023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848572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848572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49435</v>
      </c>
      <c r="F19" s="350">
        <f>D19-E19</f>
        <v>-49435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49435</v>
      </c>
      <c r="F20" s="347">
        <f>D20-E20</f>
        <v>-49435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317158</v>
      </c>
      <c r="E28" s="357">
        <f>'1-SB'!G19+'1-SB'!G21</f>
        <v>317158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846260</v>
      </c>
      <c r="E30" s="359">
        <f>'1-SB'!G24</f>
        <v>846260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2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159</v>
      </c>
      <c r="F41" s="360">
        <f>D41-E41</f>
        <v>-159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2312</v>
      </c>
      <c r="F44" s="360">
        <f>D44-E44</f>
        <v>-2312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798978</v>
      </c>
      <c r="F47" s="360">
        <f>D47-E47</f>
        <v>-798978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0</v>
      </c>
      <c r="F50" s="360">
        <f>D50-E50</f>
        <v>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543" bestFit="1" customWidth="1"/>
    <col min="2" max="2" width="11.33203125" style="543" bestFit="1" customWidth="1"/>
    <col min="3" max="3" width="11" style="543" bestFit="1" customWidth="1"/>
    <col min="4" max="4" width="16" style="543" bestFit="1" customWidth="1"/>
    <col min="5" max="5" width="55.109375" style="543" bestFit="1" customWidth="1"/>
    <col min="6" max="6" width="31.33203125" style="543" bestFit="1" customWidth="1"/>
    <col min="7" max="7" width="22.33203125" style="544" customWidth="1"/>
    <col min="8" max="16384" width="9.10937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45260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45260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45260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45260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45260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45260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45260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45260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45260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45260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45260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45260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45260</v>
      </c>
      <c r="D15" s="397" t="s">
        <v>173</v>
      </c>
      <c r="E15" s="398" t="s">
        <v>9</v>
      </c>
      <c r="F15" s="383" t="s">
        <v>792</v>
      </c>
      <c r="G15" s="387">
        <f>'1-SB'!C22</f>
        <v>49435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45260</v>
      </c>
      <c r="D16" s="397" t="s">
        <v>174</v>
      </c>
      <c r="E16" s="398" t="s">
        <v>160</v>
      </c>
      <c r="F16" s="383" t="s">
        <v>792</v>
      </c>
      <c r="G16" s="387">
        <f>'1-SB'!C23</f>
        <v>0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45260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45260</v>
      </c>
      <c r="D18" s="395" t="s">
        <v>176</v>
      </c>
      <c r="E18" s="399" t="s">
        <v>11</v>
      </c>
      <c r="F18" s="383" t="s">
        <v>792</v>
      </c>
      <c r="G18" s="387">
        <f>'1-SB'!C25</f>
        <v>49435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45260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45260</v>
      </c>
      <c r="D20" s="397" t="s">
        <v>177</v>
      </c>
      <c r="E20" s="398" t="s">
        <v>137</v>
      </c>
      <c r="F20" s="383" t="s">
        <v>792</v>
      </c>
      <c r="G20" s="387">
        <f>'1-SB'!C27</f>
        <v>727394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45260</v>
      </c>
      <c r="D21" s="397" t="s">
        <v>178</v>
      </c>
      <c r="E21" s="400" t="s">
        <v>92</v>
      </c>
      <c r="F21" s="383" t="s">
        <v>792</v>
      </c>
      <c r="G21" s="387">
        <f>'1-SB'!C28</f>
        <v>599476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45260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45260</v>
      </c>
      <c r="D23" s="397" t="s">
        <v>180</v>
      </c>
      <c r="E23" s="400" t="s">
        <v>100</v>
      </c>
      <c r="F23" s="383" t="s">
        <v>792</v>
      </c>
      <c r="G23" s="387">
        <f>'1-SB'!C30</f>
        <v>48696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45260</v>
      </c>
      <c r="D24" s="397" t="s">
        <v>181</v>
      </c>
      <c r="E24" s="400" t="s">
        <v>10</v>
      </c>
      <c r="F24" s="383" t="s">
        <v>792</v>
      </c>
      <c r="G24" s="387">
        <f>'1-SB'!C31</f>
        <v>79222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45260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45260</v>
      </c>
      <c r="D26" s="397" t="s">
        <v>183</v>
      </c>
      <c r="E26" s="398" t="s">
        <v>130</v>
      </c>
      <c r="F26" s="383" t="s">
        <v>792</v>
      </c>
      <c r="G26" s="387">
        <f>'1-SB'!C33</f>
        <v>71584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45260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45260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45260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45260</v>
      </c>
      <c r="D30" s="397" t="s">
        <v>187</v>
      </c>
      <c r="E30" s="399" t="s">
        <v>12</v>
      </c>
      <c r="F30" s="383" t="s">
        <v>792</v>
      </c>
      <c r="G30" s="387">
        <f>'1-SB'!C37</f>
        <v>798978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45260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45260</v>
      </c>
      <c r="D32" s="390" t="s">
        <v>188</v>
      </c>
      <c r="E32" s="391" t="s">
        <v>134</v>
      </c>
      <c r="F32" s="383" t="s">
        <v>792</v>
      </c>
      <c r="G32" s="387">
        <f>'1-SB'!C39</f>
        <v>159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45260</v>
      </c>
      <c r="D33" s="390" t="s">
        <v>189</v>
      </c>
      <c r="E33" s="391" t="s">
        <v>93</v>
      </c>
      <c r="F33" s="383" t="s">
        <v>792</v>
      </c>
      <c r="G33" s="387">
        <f>'1-SB'!C40</f>
        <v>0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45260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45260</v>
      </c>
      <c r="D35" s="390" t="s">
        <v>191</v>
      </c>
      <c r="E35" s="391" t="s">
        <v>101</v>
      </c>
      <c r="F35" s="383" t="s">
        <v>792</v>
      </c>
      <c r="G35" s="387">
        <f>'1-SB'!C42</f>
        <v>0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45260</v>
      </c>
      <c r="D36" s="388" t="s">
        <v>192</v>
      </c>
      <c r="E36" s="394" t="s">
        <v>13</v>
      </c>
      <c r="F36" s="383" t="s">
        <v>792</v>
      </c>
      <c r="G36" s="387">
        <f>'1-SB'!C43</f>
        <v>159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45260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45260</v>
      </c>
      <c r="D38" s="388" t="s">
        <v>194</v>
      </c>
      <c r="E38" s="394" t="s">
        <v>34</v>
      </c>
      <c r="F38" s="383" t="s">
        <v>792</v>
      </c>
      <c r="G38" s="387">
        <f>'1-SB'!C45</f>
        <v>848572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45260</v>
      </c>
      <c r="D39" s="388" t="s">
        <v>195</v>
      </c>
      <c r="E39" s="388" t="s">
        <v>36</v>
      </c>
      <c r="F39" s="383" t="s">
        <v>792</v>
      </c>
      <c r="G39" s="387">
        <f>'1-SB'!C47</f>
        <v>848572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45260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45260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45260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2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45260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45260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45260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45260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45260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45260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45260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45260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45260</v>
      </c>
      <c r="D51" s="414" t="s">
        <v>204</v>
      </c>
      <c r="E51" s="415" t="s">
        <v>989</v>
      </c>
      <c r="F51" s="402" t="s">
        <v>793</v>
      </c>
      <c r="G51" s="406">
        <f>'1-SB'!G21</f>
        <v>22631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45260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45260</v>
      </c>
      <c r="D53" s="407" t="s">
        <v>205</v>
      </c>
      <c r="E53" s="412" t="s">
        <v>29</v>
      </c>
      <c r="F53" s="402" t="s">
        <v>793</v>
      </c>
      <c r="G53" s="406">
        <f>'1-SB'!G23</f>
        <v>242208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45260</v>
      </c>
      <c r="D54" s="404" t="s">
        <v>206</v>
      </c>
      <c r="E54" s="416" t="s">
        <v>31</v>
      </c>
      <c r="F54" s="402" t="s">
        <v>793</v>
      </c>
      <c r="G54" s="406">
        <f>'1-SB'!G24</f>
        <v>846260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45260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45260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45260</v>
      </c>
      <c r="D57" s="409" t="s">
        <v>208</v>
      </c>
      <c r="E57" s="411" t="s">
        <v>125</v>
      </c>
      <c r="F57" s="402" t="s">
        <v>793</v>
      </c>
      <c r="G57" s="406">
        <f>'1-SB'!G28</f>
        <v>2033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45260</v>
      </c>
      <c r="D58" s="409" t="s">
        <v>209</v>
      </c>
      <c r="E58" s="413" t="s">
        <v>161</v>
      </c>
      <c r="F58" s="402" t="s">
        <v>793</v>
      </c>
      <c r="G58" s="406">
        <f>'1-SB'!G29</f>
        <v>650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1383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45260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45260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45260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45260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45260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45260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45260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2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45260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45260</v>
      </c>
      <c r="D68" s="409" t="s">
        <v>219</v>
      </c>
      <c r="E68" s="417" t="s">
        <v>113</v>
      </c>
      <c r="F68" s="402" t="s">
        <v>793</v>
      </c>
      <c r="G68" s="406">
        <f>'1-SB'!G39</f>
        <v>279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45260</v>
      </c>
      <c r="D69" s="404" t="s">
        <v>220</v>
      </c>
      <c r="E69" s="416" t="s">
        <v>34</v>
      </c>
      <c r="F69" s="402" t="s">
        <v>793</v>
      </c>
      <c r="G69" s="406">
        <f>'1-SB'!G40</f>
        <v>2312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45260</v>
      </c>
      <c r="D70" s="407" t="s">
        <v>221</v>
      </c>
      <c r="E70" s="407" t="s">
        <v>35</v>
      </c>
      <c r="F70" s="402" t="s">
        <v>793</v>
      </c>
      <c r="G70" s="406">
        <f>'1-SB'!G47</f>
        <v>848572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45260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45260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45260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2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45260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2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45260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45260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45260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45260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45260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45260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45260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45260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45260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45260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45260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45260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45260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45260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45260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45260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45260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45260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2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45260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2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45260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45260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45260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45260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45260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45260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45260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45260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45260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45260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45260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45260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45260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2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45260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45260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45260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45260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45260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45260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45260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45260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2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45260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2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45260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45260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45260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45260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45260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45260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45260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2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45260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45260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45260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45260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45260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45260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2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45260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2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45260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2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45260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2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45260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2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45260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45260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45260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45260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45260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45260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45260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45260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45260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45260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45260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45260</v>
      </c>
      <c r="D145" s="452" t="s">
        <v>865</v>
      </c>
      <c r="E145" s="453" t="s">
        <v>52</v>
      </c>
      <c r="F145" s="431" t="s">
        <v>1368</v>
      </c>
      <c r="G145" s="435">
        <f>'4-OSK'!I22</f>
        <v>22631</v>
      </c>
    </row>
    <row r="146" spans="1:7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45260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45260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45260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45260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2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45260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45260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45260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2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45260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45260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45260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45260</v>
      </c>
      <c r="D157" s="452" t="s">
        <v>865</v>
      </c>
      <c r="E157" s="453" t="s">
        <v>55</v>
      </c>
      <c r="F157" s="431" t="s">
        <v>1368</v>
      </c>
      <c r="G157" s="435">
        <f>'4-OSK'!I34</f>
        <v>846260</v>
      </c>
    </row>
    <row r="158" spans="1:7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45260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2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45260</v>
      </c>
      <c r="D159" s="452" t="s">
        <v>878</v>
      </c>
      <c r="E159" s="453" t="s">
        <v>56</v>
      </c>
      <c r="F159" s="431" t="s">
        <v>1368</v>
      </c>
      <c r="G159" s="435">
        <f>'4-OSK'!I36</f>
        <v>846260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45260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45260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45260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45260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2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45260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45260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2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45260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2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45260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2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45260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45260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2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45260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45260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45260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45260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45260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45260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45260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45260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45260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45260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45260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45260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45260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45260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45260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45260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45260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45260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45260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45260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45260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45260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45260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2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45260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45260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45260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45260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45260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45260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45260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45260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45260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45260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45260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45260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45260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45260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45260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45260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45260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2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45260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2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45260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45260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45260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2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45260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8" bestFit="1" customWidth="1"/>
    <col min="2" max="2" width="32" style="48" bestFit="1" customWidth="1"/>
    <col min="3" max="3" width="9.109375" style="48"/>
    <col min="4" max="4" width="8" style="48" bestFit="1" customWidth="1"/>
    <col min="5" max="5" width="65.5546875" style="48" bestFit="1" customWidth="1"/>
    <col min="6" max="6" width="9.109375" style="48"/>
    <col min="7" max="7" width="12.5546875" style="48" bestFit="1" customWidth="1"/>
    <col min="8" max="8" width="31.109375" style="48" customWidth="1"/>
    <col min="9" max="16384" width="9.10937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6.4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6.4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6.4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6.4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2023-09-04T07:39:14Z</cp:lastPrinted>
  <dcterms:created xsi:type="dcterms:W3CDTF">2004-03-04T10:58:58Z</dcterms:created>
  <dcterms:modified xsi:type="dcterms:W3CDTF">2023-12-05T13:15:03Z</dcterms:modified>
</cp:coreProperties>
</file>